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765" yWindow="285" windowWidth="11055" windowHeight="6330"/>
  </bookViews>
  <sheets>
    <sheet name="Bid Sheet" sheetId="1" r:id="rId1"/>
    <sheet name="Materials" sheetId="2" r:id="rId2"/>
    <sheet name="Labor" sheetId="3" r:id="rId3"/>
    <sheet name="Loan" sheetId="5" r:id="rId4"/>
  </sheets>
  <definedNames>
    <definedName name="Bid_Analysis" localSheetId="2">Labor!#REF!</definedName>
    <definedName name="Bid_Analysis" localSheetId="3">Loan!#REF!</definedName>
    <definedName name="Bid_Analysis" localSheetId="1">Materials!#REF!</definedName>
    <definedName name="Bid_Analysis">'Bid Sheet'!#REF!</definedName>
    <definedName name="Bid_Results" localSheetId="2">Labor!$A$1:$E$16</definedName>
    <definedName name="Bid_Results" localSheetId="3">Loan!$A$1:$E$14</definedName>
    <definedName name="Bid_Results" localSheetId="1">Materials!$A$1:$E$23</definedName>
    <definedName name="Bid_Results">'Bid Sheet'!$A$1:$E$14</definedName>
    <definedName name="Homes" localSheetId="2">Labor!$C$6</definedName>
    <definedName name="Homes" localSheetId="3">Loan!$B$6</definedName>
    <definedName name="Homes" localSheetId="1">Materials!$C$6</definedName>
    <definedName name="Homes">'Bid Sheet'!$C$6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'Bid Sheet'!$D$7</definedName>
    <definedName name="solver_lhs2" localSheetId="0" hidden="1">'Bid Sheet'!$B$20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pre" localSheetId="0" hidden="1">0.000001</definedName>
    <definedName name="solver_rel1" localSheetId="0" hidden="1">3</definedName>
    <definedName name="solver_rel2" localSheetId="0" hidden="1">3</definedName>
    <definedName name="solver_rhs1" localSheetId="0" hidden="1">0.1</definedName>
    <definedName name="solver_rhs2" localSheetId="0" hidden="1">22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</definedNames>
  <calcPr calcId="124519"/>
</workbook>
</file>

<file path=xl/calcChain.xml><?xml version="1.0" encoding="utf-8"?>
<calcChain xmlns="http://schemas.openxmlformats.org/spreadsheetml/2006/main">
  <c r="F14" i="3"/>
  <c r="I14"/>
  <c r="H10"/>
  <c r="H11"/>
  <c r="H12"/>
  <c r="H13"/>
  <c r="H14"/>
  <c r="H16"/>
  <c r="E19"/>
  <c r="I10"/>
  <c r="I16" s="1"/>
  <c r="I11"/>
  <c r="I12"/>
  <c r="I13"/>
  <c r="G10"/>
  <c r="G11"/>
  <c r="G12"/>
  <c r="G13"/>
  <c r="G14"/>
  <c r="G16"/>
  <c r="F19"/>
  <c r="C11" i="1"/>
  <c r="B11"/>
  <c r="B16" i="3"/>
  <c r="D16"/>
  <c r="C16"/>
  <c r="E16"/>
  <c r="E11"/>
  <c r="E12"/>
  <c r="E13"/>
  <c r="E14"/>
  <c r="E11" i="2"/>
  <c r="E12"/>
  <c r="E13"/>
  <c r="E14"/>
  <c r="E15"/>
  <c r="E16"/>
  <c r="E17"/>
  <c r="E18"/>
  <c r="E19"/>
  <c r="E20"/>
  <c r="E21"/>
  <c r="E10"/>
  <c r="C23"/>
  <c r="C10" i="1" s="1"/>
  <c r="D23" i="2"/>
  <c r="D10" i="1" s="1"/>
  <c r="B23" i="2"/>
  <c r="B10" i="1" s="1"/>
  <c r="E10" i="3"/>
  <c r="E23" i="2"/>
  <c r="B12" i="1" l="1"/>
  <c r="E10"/>
  <c r="B14"/>
  <c r="C12"/>
  <c r="C14"/>
  <c r="H19" i="3"/>
  <c r="D19"/>
  <c r="D11" i="1"/>
  <c r="E11" s="1"/>
  <c r="D12" l="1"/>
  <c r="D14" s="1"/>
  <c r="E14" s="1"/>
  <c r="E12"/>
</calcChain>
</file>

<file path=xl/sharedStrings.xml><?xml version="1.0" encoding="utf-8"?>
<sst xmlns="http://schemas.openxmlformats.org/spreadsheetml/2006/main" count="62" uniqueCount="45">
  <si>
    <t>Base Bid</t>
  </si>
  <si>
    <t>Alt #1</t>
  </si>
  <si>
    <t>Alt #2</t>
  </si>
  <si>
    <t>Base Bid + Alt</t>
  </si>
  <si>
    <t>Bid Sheet - Old Highland Library Renovation</t>
  </si>
  <si>
    <t>Materials</t>
  </si>
  <si>
    <t>Labor</t>
  </si>
  <si>
    <t>Profit</t>
  </si>
  <si>
    <t>Total Bid</t>
  </si>
  <si>
    <t>Masonary</t>
  </si>
  <si>
    <t>Wood and Plastics</t>
  </si>
  <si>
    <t>Doors and Windows</t>
  </si>
  <si>
    <t>Fire Alarm</t>
  </si>
  <si>
    <t>Furnishings</t>
  </si>
  <si>
    <t>Electircal</t>
  </si>
  <si>
    <t>Plumbing</t>
  </si>
  <si>
    <t>Finishes</t>
  </si>
  <si>
    <t>Mechanical</t>
  </si>
  <si>
    <t>Thermal and Moisture Protection</t>
  </si>
  <si>
    <t>Fire Protection and Suppression</t>
  </si>
  <si>
    <t>Roofing</t>
  </si>
  <si>
    <t>Electrical</t>
  </si>
  <si>
    <t>Carpentry</t>
  </si>
  <si>
    <t>Roofers</t>
  </si>
  <si>
    <t>Hours Estimated to Complete Work</t>
  </si>
  <si>
    <t>Totals Hours</t>
  </si>
  <si>
    <t>Labor Cost</t>
  </si>
  <si>
    <t>My estimate on the bid maximum</t>
  </si>
  <si>
    <t>Minimum profit I need</t>
  </si>
  <si>
    <t>Maximum I can pay plumbers</t>
  </si>
  <si>
    <t>Hourly Rate Current Quotes</t>
  </si>
  <si>
    <t>Base</t>
  </si>
  <si>
    <t>1-Week Early</t>
  </si>
  <si>
    <t>On Time</t>
  </si>
  <si>
    <t>2 Weeks Late</t>
  </si>
  <si>
    <t>Estimated Cost 
Reductions/Increases
for Schedule Changes</t>
  </si>
  <si>
    <t>1 Week Late</t>
  </si>
  <si>
    <t>3 Weeks Late</t>
  </si>
  <si>
    <t>4 Weeks Late</t>
  </si>
  <si>
    <t>Materials - Old Highland Library Renovation</t>
  </si>
  <si>
    <t>Estimated Labor Costs - Old Highland Library Renovation</t>
  </si>
  <si>
    <t>Construction Loan - Old Highland Library Renovation</t>
  </si>
  <si>
    <t>Loan amount</t>
  </si>
  <si>
    <t>Loan rate</t>
  </si>
  <si>
    <t>Term in months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</si>
</sst>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7" formatCode="&quot;$&quot;#,##0.00"/>
  </numFmts>
  <fonts count="10">
    <font>
      <sz val="10"/>
      <name val="Arial"/>
    </font>
    <font>
      <sz val="11"/>
      <color theme="1"/>
      <name val="Constantia"/>
      <family val="2"/>
      <scheme val="minor"/>
    </font>
    <font>
      <sz val="8"/>
      <name val="Arial"/>
      <family val="2"/>
    </font>
    <font>
      <sz val="11"/>
      <color theme="0"/>
      <name val="Constantia"/>
      <family val="2"/>
      <scheme val="minor"/>
    </font>
    <font>
      <sz val="11"/>
      <color theme="1"/>
      <name val="Constantia"/>
      <family val="2"/>
      <scheme val="minor"/>
    </font>
    <font>
      <sz val="11"/>
      <color theme="0"/>
      <name val="Constantia"/>
      <family val="1"/>
      <scheme val="major"/>
    </font>
    <font>
      <sz val="10"/>
      <name val="Constantia"/>
      <family val="1"/>
      <scheme val="major"/>
    </font>
    <font>
      <sz val="14"/>
      <color theme="0"/>
      <name val="Constantia"/>
      <family val="1"/>
      <scheme val="major"/>
    </font>
    <font>
      <sz val="14"/>
      <color theme="0"/>
      <name val="Constantia"/>
      <family val="2"/>
      <scheme val="minor"/>
    </font>
    <font>
      <sz val="16"/>
      <color theme="0"/>
      <name val="Constantia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7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</cellStyleXfs>
  <cellXfs count="42">
    <xf numFmtId="0" fontId="0" fillId="0" borderId="0" xfId="0"/>
    <xf numFmtId="0" fontId="4" fillId="3" borderId="0" xfId="2"/>
    <xf numFmtId="10" fontId="4" fillId="3" borderId="0" xfId="2" applyNumberFormat="1" applyAlignment="1">
      <alignment horizontal="center"/>
    </xf>
    <xf numFmtId="0" fontId="3" fillId="2" borderId="0" xfId="1"/>
    <xf numFmtId="0" fontId="5" fillId="2" borderId="0" xfId="1" applyFont="1"/>
    <xf numFmtId="0" fontId="6" fillId="0" borderId="0" xfId="0" applyFont="1"/>
    <xf numFmtId="0" fontId="5" fillId="2" borderId="0" xfId="1" applyFont="1" applyAlignment="1">
      <alignment horizontal="right"/>
    </xf>
    <xf numFmtId="44" fontId="4" fillId="3" borderId="0" xfId="2" applyNumberFormat="1"/>
    <xf numFmtId="10" fontId="4" fillId="3" borderId="0" xfId="2" applyNumberFormat="1"/>
    <xf numFmtId="0" fontId="3" fillId="4" borderId="0" xfId="3" applyAlignment="1">
      <alignment horizontal="left"/>
    </xf>
    <xf numFmtId="0" fontId="3" fillId="4" borderId="1" xfId="3" applyBorder="1" applyAlignment="1">
      <alignment horizontal="center"/>
    </xf>
    <xf numFmtId="44" fontId="4" fillId="5" borderId="0" xfId="4" applyNumberFormat="1" applyAlignment="1">
      <alignment horizontal="center"/>
    </xf>
    <xf numFmtId="0" fontId="7" fillId="2" borderId="0" xfId="1" applyFont="1" applyAlignment="1">
      <alignment horizontal="center"/>
    </xf>
    <xf numFmtId="0" fontId="3" fillId="2" borderId="0" xfId="1" applyAlignment="1">
      <alignment horizontal="right"/>
    </xf>
    <xf numFmtId="44" fontId="3" fillId="2" borderId="0" xfId="1" applyNumberFormat="1"/>
    <xf numFmtId="0" fontId="8" fillId="2" borderId="0" xfId="1" applyFont="1"/>
    <xf numFmtId="44" fontId="1" fillId="5" borderId="0" xfId="4" applyNumberFormat="1" applyFont="1" applyAlignment="1">
      <alignment horizontal="center"/>
    </xf>
    <xf numFmtId="0" fontId="1" fillId="5" borderId="1" xfId="4" applyFont="1" applyBorder="1" applyAlignment="1">
      <alignment horizontal="center"/>
    </xf>
    <xf numFmtId="44" fontId="1" fillId="6" borderId="0" xfId="5" applyNumberFormat="1"/>
    <xf numFmtId="44" fontId="1" fillId="3" borderId="0" xfId="2" applyNumberFormat="1" applyFont="1"/>
    <xf numFmtId="43" fontId="3" fillId="2" borderId="0" xfId="1" applyNumberFormat="1"/>
    <xf numFmtId="0" fontId="1" fillId="5" borderId="2" xfId="4" applyFont="1" applyBorder="1" applyAlignment="1">
      <alignment horizontal="center" wrapText="1"/>
    </xf>
    <xf numFmtId="43" fontId="1" fillId="5" borderId="0" xfId="4" applyNumberFormat="1" applyFont="1" applyAlignment="1">
      <alignment horizontal="center"/>
    </xf>
    <xf numFmtId="43" fontId="1" fillId="5" borderId="3" xfId="4" applyNumberFormat="1" applyFont="1" applyBorder="1" applyAlignment="1">
      <alignment horizontal="center"/>
    </xf>
    <xf numFmtId="43" fontId="1" fillId="6" borderId="0" xfId="5" applyNumberFormat="1"/>
    <xf numFmtId="44" fontId="1" fillId="6" borderId="3" xfId="5" applyNumberFormat="1" applyBorder="1"/>
    <xf numFmtId="0" fontId="3" fillId="4" borderId="0" xfId="3" applyAlignment="1">
      <alignment horizontal="center"/>
    </xf>
    <xf numFmtId="0" fontId="3" fillId="4" borderId="0" xfId="3" applyAlignment="1">
      <alignment horizontal="center"/>
    </xf>
    <xf numFmtId="9" fontId="1" fillId="5" borderId="0" xfId="4" applyNumberFormat="1" applyFont="1" applyBorder="1" applyAlignment="1">
      <alignment horizontal="center"/>
    </xf>
    <xf numFmtId="0" fontId="3" fillId="4" borderId="0" xfId="3" applyBorder="1" applyAlignment="1">
      <alignment horizontal="center"/>
    </xf>
    <xf numFmtId="0" fontId="3" fillId="7" borderId="0" xfId="6" applyAlignment="1">
      <alignment horizontal="center" vertical="center" wrapText="1"/>
    </xf>
    <xf numFmtId="44" fontId="1" fillId="6" borderId="0" xfId="5" applyNumberFormat="1" applyAlignment="1">
      <alignment horizontal="center"/>
    </xf>
    <xf numFmtId="164" fontId="1" fillId="6" borderId="0" xfId="5" applyNumberFormat="1"/>
    <xf numFmtId="10" fontId="1" fillId="5" borderId="1" xfId="4" applyNumberFormat="1" applyFont="1" applyBorder="1" applyAlignment="1">
      <alignment horizontal="center"/>
    </xf>
    <xf numFmtId="167" fontId="3" fillId="4" borderId="0" xfId="3" applyNumberFormat="1" applyAlignment="1">
      <alignment horizontal="right"/>
    </xf>
    <xf numFmtId="0" fontId="9" fillId="2" borderId="0" xfId="1" applyFont="1"/>
    <xf numFmtId="0" fontId="3" fillId="4" borderId="0" xfId="3" applyAlignment="1">
      <alignment horizontal="right"/>
    </xf>
    <xf numFmtId="0" fontId="3" fillId="4" borderId="0" xfId="3"/>
    <xf numFmtId="44" fontId="1" fillId="5" borderId="0" xfId="4" applyNumberFormat="1" applyFont="1"/>
    <xf numFmtId="10" fontId="1" fillId="5" borderId="0" xfId="4" applyNumberFormat="1" applyFont="1"/>
    <xf numFmtId="0" fontId="1" fillId="5" borderId="0" xfId="4" applyFont="1"/>
    <xf numFmtId="9" fontId="3" fillId="7" borderId="0" xfId="6" applyNumberFormat="1" applyBorder="1" applyAlignment="1">
      <alignment horizontal="center"/>
    </xf>
  </cellXfs>
  <cellStyles count="7">
    <cellStyle name="40% - Accent2" xfId="2" builtinId="35"/>
    <cellStyle name="40% - Accent3" xfId="5" builtinId="39"/>
    <cellStyle name="40% - Accent4" xfId="4" builtinId="43"/>
    <cellStyle name="Accent1" xfId="1" builtinId="29"/>
    <cellStyle name="Accent4" xfId="3" builtinId="41"/>
    <cellStyle name="Accent5" xfId="6" builtinId="45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0</xdr:colOff>
      <xdr:row>6</xdr:row>
      <xdr:rowOff>180975</xdr:rowOff>
    </xdr:to>
    <xdr:pic>
      <xdr:nvPicPr>
        <xdr:cNvPr id="1030" name="Picture 6" descr="restoration architecture logo posterized han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924050" cy="13525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0</xdr:colOff>
      <xdr:row>6</xdr:row>
      <xdr:rowOff>180975</xdr:rowOff>
    </xdr:to>
    <xdr:pic>
      <xdr:nvPicPr>
        <xdr:cNvPr id="3073" name="Picture 1" descr="restoration architecture logo posterized han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924050" cy="13525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0</xdr:colOff>
      <xdr:row>6</xdr:row>
      <xdr:rowOff>180975</xdr:rowOff>
    </xdr:to>
    <xdr:pic>
      <xdr:nvPicPr>
        <xdr:cNvPr id="4097" name="Picture 1" descr="restoration architecture logo posterized han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924050" cy="13525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0</xdr:colOff>
      <xdr:row>6</xdr:row>
      <xdr:rowOff>180975</xdr:rowOff>
    </xdr:to>
    <xdr:pic>
      <xdr:nvPicPr>
        <xdr:cNvPr id="5121" name="Picture 1" descr="restoration architecture logo posterized han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924050" cy="1352550"/>
        </a:xfrm>
        <a:prstGeom prst="rect">
          <a:avLst/>
        </a:prstGeom>
        <a:noFill/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aper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Paper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aper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B10" sqref="B10"/>
    </sheetView>
  </sheetViews>
  <sheetFormatPr defaultRowHeight="12.75"/>
  <cols>
    <col min="1" max="1" width="33.140625" style="5" bestFit="1" customWidth="1"/>
    <col min="2" max="2" width="18.5703125" style="5" customWidth="1"/>
    <col min="3" max="3" width="12.42578125" style="5" bestFit="1" customWidth="1"/>
    <col min="4" max="4" width="12.28515625" style="5" bestFit="1" customWidth="1"/>
    <col min="5" max="5" width="14.28515625" style="5" bestFit="1" customWidth="1"/>
    <col min="6" max="16384" width="9.140625" style="5"/>
  </cols>
  <sheetData>
    <row r="1" spans="1:6" ht="15">
      <c r="A1" s="4"/>
      <c r="B1" s="4"/>
      <c r="C1" s="4"/>
      <c r="D1" s="4"/>
      <c r="E1" s="4"/>
      <c r="F1" s="3"/>
    </row>
    <row r="2" spans="1:6" ht="15">
      <c r="A2" s="4"/>
      <c r="B2" s="4"/>
      <c r="C2" s="4"/>
      <c r="D2" s="4"/>
      <c r="E2" s="4"/>
      <c r="F2" s="3"/>
    </row>
    <row r="3" spans="1:6" ht="15">
      <c r="A3" s="4"/>
      <c r="B3" s="4"/>
      <c r="C3" s="4"/>
      <c r="D3" s="4"/>
      <c r="E3" s="4"/>
      <c r="F3" s="3"/>
    </row>
    <row r="4" spans="1:6" ht="15">
      <c r="A4" s="4"/>
      <c r="B4" s="4"/>
      <c r="C4" s="4"/>
      <c r="D4" s="4"/>
      <c r="E4" s="4"/>
      <c r="F4" s="3"/>
    </row>
    <row r="5" spans="1:6" ht="18.75">
      <c r="A5" s="4"/>
      <c r="B5" s="12" t="s">
        <v>4</v>
      </c>
      <c r="C5" s="12"/>
      <c r="D5" s="12"/>
      <c r="E5" s="12"/>
      <c r="F5" s="12"/>
    </row>
    <row r="6" spans="1:6" ht="15">
      <c r="A6" s="4"/>
      <c r="B6" s="6"/>
      <c r="C6" s="4"/>
      <c r="D6" s="4"/>
      <c r="E6" s="4"/>
      <c r="F6" s="3"/>
    </row>
    <row r="7" spans="1:6" ht="15">
      <c r="A7" s="4"/>
      <c r="B7" s="4"/>
      <c r="C7" s="9" t="s">
        <v>7</v>
      </c>
      <c r="D7" s="2">
        <v>0.15</v>
      </c>
      <c r="E7" s="4"/>
      <c r="F7" s="3"/>
    </row>
    <row r="8" spans="1:6" ht="15">
      <c r="A8" s="4"/>
      <c r="B8" s="4"/>
      <c r="C8" s="4"/>
      <c r="D8" s="4"/>
      <c r="E8" s="4"/>
      <c r="F8" s="3"/>
    </row>
    <row r="9" spans="1:6" ht="15.75" thickBot="1">
      <c r="A9" s="1"/>
      <c r="B9" s="10" t="s">
        <v>0</v>
      </c>
      <c r="C9" s="10" t="s">
        <v>1</v>
      </c>
      <c r="D9" s="10" t="s">
        <v>2</v>
      </c>
      <c r="E9" s="10" t="s">
        <v>3</v>
      </c>
      <c r="F9" s="3"/>
    </row>
    <row r="10" spans="1:6" ht="15">
      <c r="A10" s="9" t="s">
        <v>5</v>
      </c>
      <c r="B10" s="7">
        <f>Materials!B23</f>
        <v>173081</v>
      </c>
      <c r="C10" s="7">
        <f>Materials!C23</f>
        <v>33673</v>
      </c>
      <c r="D10" s="7">
        <f>Materials!D23</f>
        <v>7619</v>
      </c>
      <c r="E10" s="7">
        <f>SUM(B10:D10)</f>
        <v>214373</v>
      </c>
      <c r="F10" s="3"/>
    </row>
    <row r="11" spans="1:6" ht="15">
      <c r="A11" s="9" t="s">
        <v>6</v>
      </c>
      <c r="B11" s="7">
        <f>Labor!G16</f>
        <v>45749</v>
      </c>
      <c r="C11" s="7">
        <f>Labor!H16</f>
        <v>10023.75</v>
      </c>
      <c r="D11" s="7">
        <f>Labor!I16</f>
        <v>4977.75</v>
      </c>
      <c r="E11" s="7">
        <f>SUM(B11:D11)</f>
        <v>60750.5</v>
      </c>
      <c r="F11" s="3"/>
    </row>
    <row r="12" spans="1:6" ht="15">
      <c r="A12" s="9" t="s">
        <v>7</v>
      </c>
      <c r="B12" s="7">
        <f>SUM(B10:B11)*$D$7</f>
        <v>32824.5</v>
      </c>
      <c r="C12" s="7">
        <f>SUM(C10:C11)*$D$7</f>
        <v>6554.5124999999998</v>
      </c>
      <c r="D12" s="7">
        <f>SUM(D10:D11)*$D$7</f>
        <v>1889.5124999999998</v>
      </c>
      <c r="E12" s="7">
        <f>SUM(E10:E11)*0.15</f>
        <v>41268.525000000001</v>
      </c>
      <c r="F12" s="3"/>
    </row>
    <row r="13" spans="1:6" ht="15">
      <c r="A13" s="1"/>
      <c r="B13" s="1"/>
      <c r="C13" s="1"/>
      <c r="D13" s="1"/>
      <c r="E13" s="1"/>
      <c r="F13" s="3"/>
    </row>
    <row r="14" spans="1:6" ht="15">
      <c r="A14" s="9" t="s">
        <v>8</v>
      </c>
      <c r="B14" s="11">
        <f>SUM(B10:B13)</f>
        <v>251654.5</v>
      </c>
      <c r="C14" s="11">
        <f>SUM(C10:C13)</f>
        <v>50251.262499999997</v>
      </c>
      <c r="D14" s="11">
        <f>SUM(D10:D13)</f>
        <v>14486.262500000001</v>
      </c>
      <c r="E14" s="11">
        <f>SUM(B14:D14)</f>
        <v>316392.02500000002</v>
      </c>
      <c r="F14" s="3"/>
    </row>
    <row r="15" spans="1:6" ht="15">
      <c r="A15" s="3"/>
      <c r="B15" s="3"/>
      <c r="C15" s="3"/>
      <c r="D15" s="3"/>
      <c r="E15" s="3"/>
      <c r="F15" s="3"/>
    </row>
    <row r="16" spans="1:6" ht="15">
      <c r="A16" s="3"/>
      <c r="B16" s="3"/>
      <c r="C16" s="3"/>
      <c r="D16" s="3"/>
      <c r="E16" s="3"/>
      <c r="F16" s="3"/>
    </row>
    <row r="17" spans="1:6" ht="15">
      <c r="A17" s="3"/>
      <c r="B17" s="3"/>
      <c r="C17" s="3"/>
      <c r="D17" s="3"/>
      <c r="E17" s="3"/>
      <c r="F17" s="3"/>
    </row>
    <row r="18" spans="1:6" ht="15">
      <c r="A18" s="9" t="s">
        <v>27</v>
      </c>
      <c r="B18" s="7">
        <v>300000</v>
      </c>
      <c r="C18" s="3"/>
      <c r="D18" s="3"/>
      <c r="E18" s="3"/>
      <c r="F18" s="3"/>
    </row>
    <row r="19" spans="1:6" ht="15">
      <c r="A19" s="9" t="s">
        <v>28</v>
      </c>
      <c r="B19" s="8">
        <v>0.1</v>
      </c>
      <c r="C19" s="3"/>
      <c r="D19" s="3"/>
      <c r="E19" s="3"/>
      <c r="F19" s="3"/>
    </row>
    <row r="20" spans="1:6" ht="15">
      <c r="A20" s="9" t="s">
        <v>29</v>
      </c>
      <c r="B20" s="7">
        <v>25</v>
      </c>
      <c r="C20" s="3"/>
      <c r="D20" s="3"/>
      <c r="E20" s="3"/>
      <c r="F20" s="3"/>
    </row>
    <row r="21" spans="1:6" ht="15">
      <c r="A21" s="3"/>
      <c r="B21" s="3"/>
      <c r="C21" s="3"/>
      <c r="D21" s="3"/>
      <c r="E21" s="3"/>
      <c r="F21" s="3"/>
    </row>
  </sheetData>
  <mergeCells count="1">
    <mergeCell ref="B5:F5"/>
  </mergeCells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B10" sqref="B10"/>
    </sheetView>
  </sheetViews>
  <sheetFormatPr defaultRowHeight="12.75"/>
  <cols>
    <col min="1" max="1" width="29.28515625" style="5" customWidth="1"/>
    <col min="2" max="2" width="13.140625" style="5" customWidth="1"/>
    <col min="3" max="3" width="12.28515625" style="5" bestFit="1" customWidth="1"/>
    <col min="4" max="4" width="11.5703125" style="5" bestFit="1" customWidth="1"/>
    <col min="5" max="5" width="14.28515625" style="5" bestFit="1" customWidth="1"/>
    <col min="6" max="16384" width="9.140625" style="5"/>
  </cols>
  <sheetData>
    <row r="1" spans="1:6" ht="15">
      <c r="A1" s="3"/>
      <c r="B1" s="3"/>
      <c r="C1" s="3"/>
      <c r="D1" s="3"/>
      <c r="E1" s="3"/>
      <c r="F1" s="3"/>
    </row>
    <row r="2" spans="1:6" ht="15">
      <c r="A2" s="3"/>
      <c r="B2" s="3"/>
      <c r="C2" s="3"/>
      <c r="D2" s="3"/>
      <c r="E2" s="3"/>
      <c r="F2" s="3"/>
    </row>
    <row r="3" spans="1:6" ht="15">
      <c r="A3" s="3"/>
      <c r="B3" s="3"/>
      <c r="C3" s="3"/>
      <c r="D3" s="3"/>
      <c r="E3" s="3"/>
      <c r="F3" s="3"/>
    </row>
    <row r="4" spans="1:6" ht="15">
      <c r="A4" s="3"/>
      <c r="B4" s="3"/>
      <c r="C4" s="3"/>
      <c r="D4" s="3"/>
      <c r="E4" s="3"/>
      <c r="F4" s="3"/>
    </row>
    <row r="5" spans="1:6" ht="18.75">
      <c r="A5" s="3"/>
      <c r="B5" s="15" t="s">
        <v>39</v>
      </c>
      <c r="C5" s="3"/>
      <c r="D5" s="3"/>
      <c r="E5" s="3"/>
      <c r="F5" s="3"/>
    </row>
    <row r="6" spans="1:6" ht="15">
      <c r="A6" s="3"/>
      <c r="B6" s="13"/>
      <c r="C6" s="3"/>
      <c r="D6" s="3"/>
      <c r="E6" s="3"/>
      <c r="F6" s="3"/>
    </row>
    <row r="7" spans="1:6" ht="15">
      <c r="A7" s="3"/>
      <c r="B7" s="3"/>
      <c r="C7" s="3"/>
      <c r="D7" s="3"/>
      <c r="E7" s="3"/>
      <c r="F7" s="3"/>
    </row>
    <row r="8" spans="1:6" ht="15">
      <c r="A8" s="3"/>
      <c r="B8" s="3"/>
      <c r="C8" s="3"/>
      <c r="D8" s="3"/>
      <c r="E8" s="3"/>
      <c r="F8" s="3"/>
    </row>
    <row r="9" spans="1:6" ht="15.75" thickBot="1">
      <c r="A9" s="3"/>
      <c r="B9" s="17" t="s">
        <v>0</v>
      </c>
      <c r="C9" s="17" t="s">
        <v>1</v>
      </c>
      <c r="D9" s="17" t="s">
        <v>2</v>
      </c>
      <c r="E9" s="17" t="s">
        <v>3</v>
      </c>
      <c r="F9" s="3"/>
    </row>
    <row r="10" spans="1:6" ht="15">
      <c r="A10" s="9" t="s">
        <v>9</v>
      </c>
      <c r="B10" s="19">
        <v>21451</v>
      </c>
      <c r="C10" s="19"/>
      <c r="D10" s="19"/>
      <c r="E10" s="19">
        <f>SUM(B10:D10)</f>
        <v>21451</v>
      </c>
      <c r="F10" s="3"/>
    </row>
    <row r="11" spans="1:6" ht="15">
      <c r="A11" s="9" t="s">
        <v>10</v>
      </c>
      <c r="B11" s="19">
        <v>26748</v>
      </c>
      <c r="C11" s="19">
        <v>7218</v>
      </c>
      <c r="D11" s="19">
        <v>2154</v>
      </c>
      <c r="E11" s="19">
        <f t="shared" ref="E11:E21" si="0">SUM(B11:D11)</f>
        <v>36120</v>
      </c>
      <c r="F11" s="3"/>
    </row>
    <row r="12" spans="1:6" ht="15">
      <c r="A12" s="9" t="s">
        <v>11</v>
      </c>
      <c r="B12" s="19">
        <v>12857</v>
      </c>
      <c r="C12" s="19">
        <v>5441</v>
      </c>
      <c r="D12" s="19">
        <v>1745</v>
      </c>
      <c r="E12" s="19">
        <f t="shared" si="0"/>
        <v>20043</v>
      </c>
      <c r="F12" s="3"/>
    </row>
    <row r="13" spans="1:6" ht="15">
      <c r="A13" s="9" t="s">
        <v>12</v>
      </c>
      <c r="B13" s="19">
        <v>875</v>
      </c>
      <c r="C13" s="19"/>
      <c r="D13" s="19"/>
      <c r="E13" s="19">
        <f t="shared" si="0"/>
        <v>875</v>
      </c>
      <c r="F13" s="3"/>
    </row>
    <row r="14" spans="1:6" ht="15">
      <c r="A14" s="9" t="s">
        <v>13</v>
      </c>
      <c r="B14" s="19">
        <v>22415</v>
      </c>
      <c r="C14" s="19">
        <v>3189</v>
      </c>
      <c r="D14" s="19"/>
      <c r="E14" s="19">
        <f t="shared" si="0"/>
        <v>25604</v>
      </c>
      <c r="F14" s="3"/>
    </row>
    <row r="15" spans="1:6" ht="15">
      <c r="A15" s="9" t="s">
        <v>14</v>
      </c>
      <c r="B15" s="19">
        <v>19754</v>
      </c>
      <c r="C15" s="19">
        <v>6141</v>
      </c>
      <c r="D15" s="19">
        <v>798</v>
      </c>
      <c r="E15" s="19">
        <f t="shared" si="0"/>
        <v>26693</v>
      </c>
      <c r="F15" s="3"/>
    </row>
    <row r="16" spans="1:6" ht="15">
      <c r="A16" s="9" t="s">
        <v>15</v>
      </c>
      <c r="B16" s="19">
        <v>4512</v>
      </c>
      <c r="C16" s="19">
        <v>3155</v>
      </c>
      <c r="D16" s="19">
        <v>1164</v>
      </c>
      <c r="E16" s="19">
        <f t="shared" si="0"/>
        <v>8831</v>
      </c>
      <c r="F16" s="3"/>
    </row>
    <row r="17" spans="1:6" ht="15">
      <c r="A17" s="9" t="s">
        <v>16</v>
      </c>
      <c r="B17" s="19">
        <v>18947</v>
      </c>
      <c r="C17" s="19">
        <v>5411</v>
      </c>
      <c r="D17" s="19">
        <v>1758</v>
      </c>
      <c r="E17" s="19">
        <f t="shared" si="0"/>
        <v>26116</v>
      </c>
      <c r="F17" s="3"/>
    </row>
    <row r="18" spans="1:6" ht="15">
      <c r="A18" s="9" t="s">
        <v>17</v>
      </c>
      <c r="B18" s="19">
        <v>24115</v>
      </c>
      <c r="C18" s="19"/>
      <c r="D18" s="19"/>
      <c r="E18" s="19">
        <f t="shared" si="0"/>
        <v>24115</v>
      </c>
      <c r="F18" s="3"/>
    </row>
    <row r="19" spans="1:6" ht="15">
      <c r="A19" s="9" t="s">
        <v>18</v>
      </c>
      <c r="B19" s="19">
        <v>3897</v>
      </c>
      <c r="C19" s="19"/>
      <c r="D19" s="19"/>
      <c r="E19" s="19">
        <f t="shared" si="0"/>
        <v>3897</v>
      </c>
      <c r="F19" s="3"/>
    </row>
    <row r="20" spans="1:6" ht="15">
      <c r="A20" s="9" t="s">
        <v>19</v>
      </c>
      <c r="B20" s="19">
        <v>2189</v>
      </c>
      <c r="C20" s="19"/>
      <c r="D20" s="19"/>
      <c r="E20" s="19">
        <f t="shared" si="0"/>
        <v>2189</v>
      </c>
      <c r="F20" s="3"/>
    </row>
    <row r="21" spans="1:6" ht="15">
      <c r="A21" s="9" t="s">
        <v>20</v>
      </c>
      <c r="B21" s="19">
        <v>15321</v>
      </c>
      <c r="C21" s="19">
        <v>3118</v>
      </c>
      <c r="D21" s="19"/>
      <c r="E21" s="19">
        <f t="shared" si="0"/>
        <v>18439</v>
      </c>
      <c r="F21" s="3"/>
    </row>
    <row r="22" spans="1:6" ht="15">
      <c r="A22" s="3"/>
      <c r="B22" s="3"/>
      <c r="C22" s="3"/>
      <c r="D22" s="3"/>
      <c r="E22" s="3"/>
      <c r="F22" s="3"/>
    </row>
    <row r="23" spans="1:6" ht="15">
      <c r="A23" s="9" t="s">
        <v>8</v>
      </c>
      <c r="B23" s="16">
        <f>SUM(B10:B22)</f>
        <v>173081</v>
      </c>
      <c r="C23" s="16">
        <f>SUM(C10:C22)</f>
        <v>33673</v>
      </c>
      <c r="D23" s="16">
        <f>SUM(D10:D22)</f>
        <v>7619</v>
      </c>
      <c r="E23" s="16">
        <f>SUM(B23:D23)</f>
        <v>214373</v>
      </c>
      <c r="F23" s="3"/>
    </row>
    <row r="24" spans="1:6" ht="15">
      <c r="A24" s="3"/>
      <c r="B24" s="3"/>
      <c r="C24" s="3"/>
      <c r="D24" s="3"/>
      <c r="E24" s="3"/>
      <c r="F24" s="3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6"/>
  <sheetViews>
    <sheetView zoomScale="90" zoomScaleNormal="90" workbookViewId="0">
      <selection activeCell="B10" sqref="B10"/>
    </sheetView>
  </sheetViews>
  <sheetFormatPr defaultRowHeight="12.75"/>
  <cols>
    <col min="1" max="1" width="29.28515625" style="5" customWidth="1"/>
    <col min="2" max="2" width="13.140625" style="5" customWidth="1"/>
    <col min="3" max="4" width="11.42578125" style="5" bestFit="1" customWidth="1"/>
    <col min="5" max="5" width="14.140625" style="5" bestFit="1" customWidth="1"/>
    <col min="6" max="6" width="13.85546875" style="5" customWidth="1"/>
    <col min="7" max="7" width="12.7109375" style="5" bestFit="1" customWidth="1"/>
    <col min="8" max="8" width="13.5703125" style="5" customWidth="1"/>
    <col min="9" max="9" width="14.7109375" style="5" bestFit="1" customWidth="1"/>
    <col min="10" max="16384" width="9.140625" style="5"/>
  </cols>
  <sheetData>
    <row r="1" spans="1:9" ht="15">
      <c r="A1" s="3"/>
      <c r="B1" s="3"/>
      <c r="C1" s="3"/>
      <c r="D1" s="3"/>
      <c r="E1" s="3"/>
      <c r="F1" s="3"/>
      <c r="G1" s="3"/>
      <c r="H1" s="3"/>
      <c r="I1" s="3"/>
    </row>
    <row r="2" spans="1:9" ht="15">
      <c r="A2" s="3"/>
      <c r="B2" s="3"/>
      <c r="C2" s="3"/>
      <c r="D2" s="3"/>
      <c r="E2" s="3"/>
      <c r="F2" s="3"/>
      <c r="G2" s="3"/>
      <c r="H2" s="3"/>
      <c r="I2" s="3"/>
    </row>
    <row r="3" spans="1:9" ht="15">
      <c r="A3" s="3"/>
      <c r="B3" s="3"/>
      <c r="C3" s="3"/>
      <c r="D3" s="3"/>
      <c r="E3" s="3"/>
      <c r="F3" s="3"/>
      <c r="G3" s="3"/>
      <c r="H3" s="3"/>
      <c r="I3" s="3"/>
    </row>
    <row r="4" spans="1:9" ht="15">
      <c r="A4" s="3"/>
      <c r="B4" s="3"/>
      <c r="C4" s="3"/>
      <c r="D4" s="3"/>
      <c r="E4" s="3"/>
      <c r="F4" s="3"/>
      <c r="G4" s="3"/>
      <c r="H4" s="3"/>
      <c r="I4" s="3"/>
    </row>
    <row r="5" spans="1:9" ht="18.75">
      <c r="A5" s="3"/>
      <c r="B5" s="15" t="s">
        <v>40</v>
      </c>
      <c r="C5" s="3"/>
      <c r="D5" s="3"/>
      <c r="E5" s="3"/>
      <c r="F5" s="3"/>
      <c r="G5" s="3"/>
      <c r="H5" s="3"/>
      <c r="I5" s="3"/>
    </row>
    <row r="6" spans="1:9" ht="15">
      <c r="A6" s="3"/>
      <c r="B6" s="13"/>
      <c r="C6" s="3"/>
      <c r="D6" s="3"/>
      <c r="E6" s="3"/>
      <c r="F6" s="3"/>
      <c r="G6" s="3"/>
      <c r="H6" s="3"/>
      <c r="I6" s="3"/>
    </row>
    <row r="7" spans="1:9" ht="15">
      <c r="A7" s="3"/>
      <c r="B7" s="3"/>
      <c r="C7" s="3"/>
      <c r="D7" s="3"/>
      <c r="E7" s="3"/>
      <c r="F7" s="3"/>
      <c r="G7" s="3"/>
      <c r="H7" s="3"/>
      <c r="I7" s="3"/>
    </row>
    <row r="8" spans="1:9" ht="15">
      <c r="A8" s="3"/>
      <c r="B8" s="26" t="s">
        <v>24</v>
      </c>
      <c r="C8" s="26"/>
      <c r="D8" s="26"/>
      <c r="E8" s="26"/>
      <c r="F8" s="3"/>
      <c r="G8" s="26" t="s">
        <v>26</v>
      </c>
      <c r="H8" s="26"/>
      <c r="I8" s="26"/>
    </row>
    <row r="9" spans="1:9" ht="40.9" customHeight="1" thickBot="1">
      <c r="A9" s="3"/>
      <c r="B9" s="17" t="s">
        <v>0</v>
      </c>
      <c r="C9" s="17" t="s">
        <v>1</v>
      </c>
      <c r="D9" s="17" t="s">
        <v>2</v>
      </c>
      <c r="E9" s="17" t="s">
        <v>25</v>
      </c>
      <c r="F9" s="21" t="s">
        <v>30</v>
      </c>
      <c r="G9" s="17" t="s">
        <v>0</v>
      </c>
      <c r="H9" s="17" t="s">
        <v>1</v>
      </c>
      <c r="I9" s="17" t="s">
        <v>2</v>
      </c>
    </row>
    <row r="10" spans="1:9" ht="15">
      <c r="A10" s="9" t="s">
        <v>9</v>
      </c>
      <c r="B10" s="24">
        <v>215</v>
      </c>
      <c r="C10" s="24"/>
      <c r="D10" s="24"/>
      <c r="E10" s="24">
        <f>SUM(B10:D10)</f>
        <v>215</v>
      </c>
      <c r="F10" s="25">
        <v>29.75</v>
      </c>
      <c r="G10" s="18">
        <f>B10*$F10</f>
        <v>6396.25</v>
      </c>
      <c r="H10" s="18">
        <f>C10*$F10</f>
        <v>0</v>
      </c>
      <c r="I10" s="18">
        <f t="shared" ref="H10:I14" si="0">D10*$F10</f>
        <v>0</v>
      </c>
    </row>
    <row r="11" spans="1:9" ht="15">
      <c r="A11" s="9" t="s">
        <v>22</v>
      </c>
      <c r="B11" s="24">
        <v>1245</v>
      </c>
      <c r="C11" s="24">
        <v>325</v>
      </c>
      <c r="D11" s="24">
        <v>114</v>
      </c>
      <c r="E11" s="24">
        <f>SUM(B11:D11)</f>
        <v>1684</v>
      </c>
      <c r="F11" s="25">
        <v>18.75</v>
      </c>
      <c r="G11" s="18">
        <f>B11*$F11</f>
        <v>23343.75</v>
      </c>
      <c r="H11" s="18">
        <f t="shared" si="0"/>
        <v>6093.75</v>
      </c>
      <c r="I11" s="18">
        <f t="shared" si="0"/>
        <v>2137.5</v>
      </c>
    </row>
    <row r="12" spans="1:9" ht="15">
      <c r="A12" s="9" t="s">
        <v>21</v>
      </c>
      <c r="B12" s="24">
        <v>322</v>
      </c>
      <c r="C12" s="24">
        <v>95</v>
      </c>
      <c r="D12" s="24">
        <v>85.75</v>
      </c>
      <c r="E12" s="24">
        <f>SUM(B12:D12)</f>
        <v>502.75</v>
      </c>
      <c r="F12" s="25">
        <v>27</v>
      </c>
      <c r="G12" s="18">
        <f>B12*$F12</f>
        <v>8694</v>
      </c>
      <c r="H12" s="18">
        <f t="shared" si="0"/>
        <v>2565</v>
      </c>
      <c r="I12" s="18">
        <f>D12*$F12</f>
        <v>2315.25</v>
      </c>
    </row>
    <row r="13" spans="1:9" ht="15">
      <c r="A13" s="9" t="s">
        <v>23</v>
      </c>
      <c r="B13" s="24">
        <v>96</v>
      </c>
      <c r="C13" s="24">
        <v>21</v>
      </c>
      <c r="D13" s="24"/>
      <c r="E13" s="24">
        <f>SUM(B13:D13)</f>
        <v>117</v>
      </c>
      <c r="F13" s="25">
        <v>15</v>
      </c>
      <c r="G13" s="18">
        <f>B13*$F13</f>
        <v>1440</v>
      </c>
      <c r="H13" s="18">
        <f t="shared" si="0"/>
        <v>315</v>
      </c>
      <c r="I13" s="18">
        <f t="shared" si="0"/>
        <v>0</v>
      </c>
    </row>
    <row r="14" spans="1:9" ht="15">
      <c r="A14" s="9" t="s">
        <v>15</v>
      </c>
      <c r="B14" s="24">
        <v>235</v>
      </c>
      <c r="C14" s="24">
        <v>42</v>
      </c>
      <c r="D14" s="24">
        <v>21</v>
      </c>
      <c r="E14" s="24">
        <f>SUM(B14:D14)</f>
        <v>298</v>
      </c>
      <c r="F14" s="25">
        <f>'Bid Sheet'!B20</f>
        <v>25</v>
      </c>
      <c r="G14" s="18">
        <f>B14*$F14</f>
        <v>5875</v>
      </c>
      <c r="H14" s="18">
        <f t="shared" si="0"/>
        <v>1050</v>
      </c>
      <c r="I14" s="18">
        <f t="shared" si="0"/>
        <v>525</v>
      </c>
    </row>
    <row r="15" spans="1:9" ht="15">
      <c r="A15" s="3"/>
      <c r="B15" s="20"/>
      <c r="C15" s="20"/>
      <c r="D15" s="20"/>
      <c r="E15" s="3"/>
      <c r="F15" s="3"/>
      <c r="G15" s="3"/>
      <c r="H15" s="14"/>
      <c r="I15" s="14"/>
    </row>
    <row r="16" spans="1:9" ht="15">
      <c r="A16" s="9" t="s">
        <v>8</v>
      </c>
      <c r="B16" s="22">
        <f>SUM(B10:B15)</f>
        <v>2113</v>
      </c>
      <c r="C16" s="22">
        <f>SUM(C10:C15)</f>
        <v>483</v>
      </c>
      <c r="D16" s="22">
        <f>SUM(D10:D15)</f>
        <v>220.75</v>
      </c>
      <c r="E16" s="22">
        <f>SUM(B16:D16)</f>
        <v>2816.75</v>
      </c>
      <c r="F16" s="23"/>
      <c r="G16" s="16">
        <f>SUM(G10:G15)</f>
        <v>45749</v>
      </c>
      <c r="H16" s="16">
        <f>SUM(H10:H15)</f>
        <v>10023.75</v>
      </c>
      <c r="I16" s="16">
        <f>SUM(I10:I15)</f>
        <v>4977.75</v>
      </c>
    </row>
    <row r="17" spans="1:9" ht="15">
      <c r="A17" s="3"/>
      <c r="B17" s="3"/>
      <c r="C17" s="3"/>
      <c r="D17" s="3"/>
      <c r="E17" s="3"/>
      <c r="F17" s="3"/>
      <c r="G17" s="3"/>
      <c r="H17" s="3"/>
      <c r="I17" s="3"/>
    </row>
    <row r="18" spans="1:9" ht="15">
      <c r="A18" s="3"/>
      <c r="B18" s="3"/>
      <c r="C18" s="3"/>
      <c r="D18" s="27" t="s">
        <v>2</v>
      </c>
      <c r="E18" s="27" t="s">
        <v>1</v>
      </c>
      <c r="F18" s="27" t="s">
        <v>31</v>
      </c>
      <c r="G18" s="3"/>
      <c r="H18" s="3"/>
      <c r="I18" s="3"/>
    </row>
    <row r="19" spans="1:9" ht="15">
      <c r="A19" s="3"/>
      <c r="B19" s="3"/>
      <c r="C19" s="14"/>
      <c r="D19" s="16">
        <f>I16</f>
        <v>4977.75</v>
      </c>
      <c r="E19" s="16">
        <f>H16</f>
        <v>10023.75</v>
      </c>
      <c r="F19" s="16">
        <f>G16</f>
        <v>45749</v>
      </c>
      <c r="G19" s="3"/>
      <c r="H19" s="31">
        <f>I16</f>
        <v>4977.75</v>
      </c>
      <c r="I19" s="3"/>
    </row>
    <row r="20" spans="1:9" ht="15">
      <c r="A20" s="30" t="s">
        <v>35</v>
      </c>
      <c r="B20" s="29" t="s">
        <v>32</v>
      </c>
      <c r="C20" s="28">
        <v>0.9</v>
      </c>
      <c r="D20" s="24"/>
      <c r="E20" s="24"/>
      <c r="F20" s="24"/>
      <c r="G20" s="3"/>
      <c r="H20" s="41">
        <v>0.9</v>
      </c>
      <c r="I20" s="3"/>
    </row>
    <row r="21" spans="1:9" ht="16.899999999999999" customHeight="1">
      <c r="A21" s="30"/>
      <c r="B21" s="29" t="s">
        <v>33</v>
      </c>
      <c r="C21" s="28">
        <v>1</v>
      </c>
      <c r="D21" s="24"/>
      <c r="E21" s="24"/>
      <c r="F21" s="24"/>
      <c r="G21" s="3"/>
      <c r="H21" s="3"/>
      <c r="I21" s="3"/>
    </row>
    <row r="22" spans="1:9" ht="16.899999999999999" customHeight="1">
      <c r="A22" s="30"/>
      <c r="B22" s="29" t="s">
        <v>36</v>
      </c>
      <c r="C22" s="28">
        <v>1.1200000000000001</v>
      </c>
      <c r="D22" s="24"/>
      <c r="E22" s="24"/>
      <c r="F22" s="24"/>
      <c r="G22" s="3"/>
      <c r="H22" s="3"/>
      <c r="I22" s="3"/>
    </row>
    <row r="23" spans="1:9" ht="16.899999999999999" customHeight="1">
      <c r="A23" s="30"/>
      <c r="B23" s="29" t="s">
        <v>34</v>
      </c>
      <c r="C23" s="28">
        <v>1.26</v>
      </c>
      <c r="D23" s="24"/>
      <c r="E23" s="24"/>
      <c r="F23" s="24"/>
      <c r="G23" s="3"/>
      <c r="H23" s="3"/>
      <c r="I23" s="3"/>
    </row>
    <row r="24" spans="1:9" ht="15">
      <c r="A24" s="30"/>
      <c r="B24" s="29" t="s">
        <v>37</v>
      </c>
      <c r="C24" s="28">
        <v>1.32</v>
      </c>
      <c r="D24" s="24"/>
      <c r="E24" s="24"/>
      <c r="F24" s="24"/>
      <c r="G24" s="3"/>
      <c r="H24" s="3"/>
      <c r="I24" s="3"/>
    </row>
    <row r="25" spans="1:9" ht="15">
      <c r="A25" s="30"/>
      <c r="B25" s="29" t="s">
        <v>38</v>
      </c>
      <c r="C25" s="28">
        <v>1.41</v>
      </c>
      <c r="D25" s="24"/>
      <c r="E25" s="24"/>
      <c r="F25" s="24"/>
      <c r="G25" s="3"/>
      <c r="H25" s="3"/>
      <c r="I25" s="3"/>
    </row>
    <row r="26" spans="1:9" ht="15">
      <c r="A26" s="3"/>
      <c r="B26" s="3"/>
      <c r="C26" s="3"/>
      <c r="D26" s="3"/>
      <c r="E26" s="3"/>
      <c r="F26" s="3"/>
      <c r="G26" s="3"/>
      <c r="H26" s="3"/>
      <c r="I26" s="3"/>
    </row>
  </sheetData>
  <mergeCells count="3">
    <mergeCell ref="A20:A25"/>
    <mergeCell ref="G8:I8"/>
    <mergeCell ref="B8:E8"/>
  </mergeCells>
  <phoneticPr fontId="2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F6" sqref="F6"/>
    </sheetView>
  </sheetViews>
  <sheetFormatPr defaultRowHeight="12.75"/>
  <cols>
    <col min="1" max="1" width="29.28515625" customWidth="1"/>
    <col min="2" max="2" width="14.140625" customWidth="1"/>
    <col min="3" max="3" width="14" customWidth="1"/>
    <col min="4" max="6" width="11.42578125" customWidth="1"/>
  </cols>
  <sheetData>
    <row r="1" spans="1:8" ht="15">
      <c r="A1" s="3"/>
      <c r="B1" s="3"/>
      <c r="C1" s="3"/>
      <c r="D1" s="3"/>
      <c r="E1" s="3"/>
      <c r="F1" s="3"/>
      <c r="G1" s="3"/>
      <c r="H1" s="3"/>
    </row>
    <row r="2" spans="1:8" ht="15">
      <c r="A2" s="3"/>
      <c r="B2" s="3"/>
      <c r="C2" s="3"/>
      <c r="D2" s="3"/>
      <c r="E2" s="3"/>
      <c r="F2" s="3"/>
      <c r="G2" s="3"/>
      <c r="H2" s="3"/>
    </row>
    <row r="3" spans="1:8" ht="15">
      <c r="A3" s="3"/>
      <c r="B3" s="3"/>
      <c r="C3" s="3"/>
      <c r="D3" s="3"/>
      <c r="E3" s="3"/>
      <c r="F3" s="3"/>
      <c r="G3" s="3"/>
      <c r="H3" s="3"/>
    </row>
    <row r="4" spans="1:8" ht="15">
      <c r="A4" s="3"/>
      <c r="B4" s="3"/>
      <c r="C4" s="3"/>
      <c r="D4" s="3"/>
      <c r="E4" s="3"/>
      <c r="F4" s="3"/>
      <c r="G4" s="3"/>
      <c r="H4" s="3"/>
    </row>
    <row r="5" spans="1:8" ht="21">
      <c r="A5" s="3"/>
      <c r="B5" s="35" t="s">
        <v>41</v>
      </c>
      <c r="C5" s="3"/>
      <c r="D5" s="3"/>
      <c r="E5" s="3"/>
      <c r="F5" s="3"/>
      <c r="G5" s="3"/>
      <c r="H5" s="3"/>
    </row>
    <row r="6" spans="1:8" ht="15">
      <c r="A6" s="3"/>
      <c r="B6" s="36" t="s">
        <v>42</v>
      </c>
      <c r="C6" s="38">
        <v>55000</v>
      </c>
      <c r="D6" s="37"/>
      <c r="E6" s="36" t="s">
        <v>44</v>
      </c>
      <c r="F6" s="40">
        <v>6</v>
      </c>
      <c r="G6" s="3"/>
      <c r="H6" s="3"/>
    </row>
    <row r="7" spans="1:8" ht="15">
      <c r="A7" s="3"/>
      <c r="B7" s="36" t="s">
        <v>43</v>
      </c>
      <c r="C7" s="39">
        <v>5.2499999999999998E-2</v>
      </c>
      <c r="D7" s="3"/>
      <c r="E7" s="3"/>
      <c r="F7" s="3"/>
      <c r="G7" s="3"/>
      <c r="H7" s="3"/>
    </row>
    <row r="8" spans="1:8" ht="15">
      <c r="A8" s="3"/>
      <c r="B8" s="3"/>
      <c r="C8" s="3"/>
      <c r="D8" s="3"/>
      <c r="E8" s="3"/>
      <c r="F8" s="3"/>
      <c r="G8" s="3"/>
      <c r="H8" s="3"/>
    </row>
    <row r="9" spans="1:8" ht="40.9" customHeight="1" thickBot="1">
      <c r="A9" s="3"/>
      <c r="B9" s="33">
        <v>5.2499999999999998E-2</v>
      </c>
      <c r="C9" s="33">
        <v>5.5E-2</v>
      </c>
      <c r="D9" s="33">
        <v>5.7500000000000002E-2</v>
      </c>
      <c r="E9" s="33">
        <v>0.06</v>
      </c>
      <c r="F9" s="33">
        <v>6.25E-2</v>
      </c>
      <c r="G9" s="3"/>
      <c r="H9" s="3"/>
    </row>
    <row r="10" spans="1:8" ht="15">
      <c r="A10" s="34">
        <v>55000</v>
      </c>
      <c r="B10" s="32"/>
      <c r="C10" s="32"/>
      <c r="D10" s="32"/>
      <c r="E10" s="32"/>
      <c r="F10" s="32"/>
      <c r="G10" s="3"/>
      <c r="H10" s="3"/>
    </row>
    <row r="11" spans="1:8" ht="15">
      <c r="A11" s="34">
        <v>60000</v>
      </c>
      <c r="B11" s="32"/>
      <c r="C11" s="32"/>
      <c r="D11" s="32"/>
      <c r="E11" s="32"/>
      <c r="F11" s="32"/>
      <c r="G11" s="3"/>
      <c r="H11" s="3"/>
    </row>
    <row r="12" spans="1:8" ht="15">
      <c r="A12" s="34">
        <v>65000</v>
      </c>
      <c r="B12" s="32"/>
      <c r="C12" s="32"/>
      <c r="D12" s="32"/>
      <c r="E12" s="32"/>
      <c r="F12" s="32"/>
      <c r="G12" s="3"/>
      <c r="H12" s="3"/>
    </row>
    <row r="13" spans="1:8" ht="15">
      <c r="A13" s="34">
        <v>70000</v>
      </c>
      <c r="B13" s="32"/>
      <c r="C13" s="32"/>
      <c r="D13" s="32"/>
      <c r="E13" s="32"/>
      <c r="F13" s="32"/>
      <c r="G13" s="3"/>
      <c r="H13" s="3"/>
    </row>
    <row r="14" spans="1:8" ht="15">
      <c r="A14" s="34">
        <v>75000</v>
      </c>
      <c r="B14" s="32"/>
      <c r="C14" s="32"/>
      <c r="D14" s="32"/>
      <c r="E14" s="32"/>
      <c r="F14" s="32"/>
      <c r="G14" s="3"/>
      <c r="H14" s="3"/>
    </row>
    <row r="15" spans="1:8" ht="15">
      <c r="A15" s="34">
        <v>80000</v>
      </c>
      <c r="B15" s="32"/>
      <c r="C15" s="32"/>
      <c r="D15" s="32"/>
      <c r="E15" s="32"/>
      <c r="F15" s="32"/>
      <c r="G15" s="3"/>
      <c r="H15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Bid Sheet</vt:lpstr>
      <vt:lpstr>Materials</vt:lpstr>
      <vt:lpstr>Labor</vt:lpstr>
      <vt:lpstr>Loan</vt:lpstr>
      <vt:lpstr>Labor!Bid_Results</vt:lpstr>
      <vt:lpstr>Loan!Bid_Results</vt:lpstr>
      <vt:lpstr>Materials!Bid_Results</vt:lpstr>
      <vt:lpstr>Bid_Results</vt:lpstr>
      <vt:lpstr>Labor!Homes</vt:lpstr>
      <vt:lpstr>Loan!Homes</vt:lpstr>
      <vt:lpstr>Materials!Homes</vt:lpstr>
      <vt:lpstr>Homes</vt:lpstr>
    </vt:vector>
  </TitlesOfParts>
  <Company>Ingenus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Fulton</dc:creator>
  <cp:lastModifiedBy>Jennifer Fulton</cp:lastModifiedBy>
  <dcterms:created xsi:type="dcterms:W3CDTF">2003-04-17T14:44:42Z</dcterms:created>
  <dcterms:modified xsi:type="dcterms:W3CDTF">2006-12-27T22:39:33Z</dcterms:modified>
</cp:coreProperties>
</file>